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Апрель 2020\"/>
    </mc:Choice>
  </mc:AlternateContent>
  <xr:revisionPtr revIDLastSave="0" documentId="13_ncr:1_{37C4C9AF-25D2-403D-BC7C-784388DDFDD4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3" l="1"/>
  <c r="F7" i="13"/>
  <c r="E7" i="13" s="1"/>
  <c r="C8" i="11" l="1"/>
  <c r="F6" i="13" l="1"/>
  <c r="G6" i="13" l="1"/>
  <c r="E6" i="13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<sst xmlns="http://schemas.openxmlformats.org/spreadsheetml/2006/main" count="126" uniqueCount="91">
  <si>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</si>
  <si>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</si>
  <si>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</si>
  <si>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</si>
  <si>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</si>
  <si>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</si>
  <si>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</si>
  <si>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</si>
  <si>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</si>
  <si>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</si>
  <si>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</si>
  <si>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</si>
  <si>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</si>
  <si>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</si>
  <si>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</si>
  <si>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</si>
  <si>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</si>
  <si>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</si>
  <si>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</si>
  <si>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</si>
  <si>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</si>
  <si>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</si>
  <si>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</si>
  <si>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</si>
  <si>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</si>
  <si>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</si>
  <si>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</si>
  <si>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</si>
  <si>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</si>
  <si>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</si>
  <si>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</si>
  <si>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</si>
  <si>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</si>
  <si>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</si>
  <si>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</si>
  <si>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</si>
  <si>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</si>
  <si>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</si>
  <si>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</si>
  <si>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</si>
  <si>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</si>
  <si>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</si>
  <si>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</si>
  <si>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</si>
  <si>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</si>
  <si>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</si>
  <si>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</si>
  <si>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</si>
  <si>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</si>
  <si>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</si>
  <si>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</si>
  <si>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</si>
  <si>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</si>
  <si>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</si>
  <si>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</si>
  <si>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</si>
  <si>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</si>
  <si>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</si>
  <si>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</si>
  <si>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</si>
  <si>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</si>
  <si>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</si>
  <si>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</si>
  <si>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</si>
  <si>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</si>
  <si>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</si>
  <si>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</si>
  <si>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</si>
  <si>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</si>
  <si>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</si>
  <si>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</si>
  <si>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</si>
  <si>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</si>
  <si>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</si>
  <si>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</si>
  <si>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</si>
  <si>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</si>
  <si>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</si>
  <si>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</si>
  <si>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</si>
  <si>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</si>
  <si>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</si>
  <si>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</si>
  <si>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</si>
  <si>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</si>
  <si>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</si>
  <si>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</si>
  <si>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</si>
  <si>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Март 2020 года</t>
  </si>
  <si>
    <t>СПРАВОЧНАЯ ИНФОРМАЦИЯ потребление коммунальных услуг в здании по адресу г.Химки, ул.Лавочкина, д.13 апрель 2020г.</t>
  </si>
  <si>
    <t>по потреблению электроэнергии за период с  25.03.2020г. по  22.04.2020г.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</si>
</sst>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40;&#1087;&#1088;&#1077;&#1083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zoomScale="120" zoomScaleSheetLayoutView="120" workbookViewId="0">
      <selection activeCell="B63" sqref="B63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0" t="s">
        <v>27</v>
      </c>
      <c r="B1" s="100"/>
      <c r="C1" s="100"/>
      <c r="D1" s="100"/>
      <c r="E1" s="100"/>
      <c r="F1" s="100"/>
      <c r="G1" s="100"/>
    </row>
    <row r="2" spans="1:8" ht="15" x14ac:dyDescent="0.2">
      <c r="A2" s="101" t="s">
        <v>90</v>
      </c>
      <c r="B2" s="101"/>
      <c r="C2" s="101"/>
      <c r="D2" s="101"/>
      <c r="E2" s="101"/>
      <c r="F2" s="101"/>
      <c r="G2" s="10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5" t="s">
        <v>0</v>
      </c>
      <c r="B4" s="106" t="s">
        <v>1</v>
      </c>
      <c r="C4" s="106" t="s">
        <v>2</v>
      </c>
      <c r="D4" s="106"/>
      <c r="E4" s="102" t="s">
        <v>3</v>
      </c>
      <c r="F4" s="102" t="s">
        <v>4</v>
      </c>
      <c r="G4" s="106" t="s">
        <v>5</v>
      </c>
    </row>
    <row r="5" spans="1:8" ht="13.5" thickBot="1" x14ac:dyDescent="0.25">
      <c r="A5" s="103"/>
      <c r="B5" s="106"/>
      <c r="C5" s="106"/>
      <c r="D5" s="106"/>
      <c r="E5" s="103"/>
      <c r="F5" s="103"/>
      <c r="G5" s="106"/>
    </row>
    <row r="6" spans="1:8" ht="13.5" thickBot="1" x14ac:dyDescent="0.25">
      <c r="A6" s="104"/>
      <c r="B6" s="106"/>
      <c r="C6" s="5" t="s">
        <v>6</v>
      </c>
      <c r="D6" s="6" t="s">
        <v>7</v>
      </c>
      <c r="E6" s="104"/>
      <c r="F6" s="104"/>
      <c r="G6" s="106"/>
    </row>
    <row r="7" spans="1:8" ht="18" customHeight="1" thickBot="1" x14ac:dyDescent="0.25">
      <c r="A7" s="107" t="s">
        <v>82</v>
      </c>
      <c r="B7" s="108"/>
      <c r="C7" s="108"/>
      <c r="D7" s="10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3898</v>
      </c>
      <c r="D8" s="21">
        <v>3994</v>
      </c>
      <c r="E8" s="39">
        <f>D8-C8</f>
        <v>96</v>
      </c>
      <c r="F8" s="21">
        <v>15</v>
      </c>
      <c r="G8" s="22">
        <f>E8*F8</f>
        <v>1440</v>
      </c>
      <c r="H8" s="8"/>
    </row>
    <row r="9" spans="1:8" ht="64.5" thickBot="1" x14ac:dyDescent="0.25">
      <c r="A9" s="9" t="s">
        <v>9</v>
      </c>
      <c r="B9" s="21">
        <v>29993299</v>
      </c>
      <c r="C9" s="22">
        <v>1359</v>
      </c>
      <c r="D9" s="22">
        <v>1407</v>
      </c>
      <c r="E9" s="39">
        <f>D9-C9</f>
        <v>48</v>
      </c>
      <c r="F9" s="22">
        <v>60</v>
      </c>
      <c r="G9" s="22">
        <f>E9*F9</f>
        <v>2880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6263</v>
      </c>
      <c r="D10" s="21">
        <v>6474</v>
      </c>
      <c r="E10" s="39">
        <f>D10-C10</f>
        <v>211</v>
      </c>
      <c r="F10" s="21">
        <v>40</v>
      </c>
      <c r="G10" s="22">
        <f>E10*F10</f>
        <v>8440</v>
      </c>
    </row>
    <row r="11" spans="1:8" ht="15" customHeight="1" thickBot="1" x14ac:dyDescent="0.25">
      <c r="A11" s="11" t="s">
        <v>11</v>
      </c>
      <c r="B11" s="25">
        <v>29993506</v>
      </c>
      <c r="C11" s="21">
        <v>8023</v>
      </c>
      <c r="D11" s="21">
        <v>8297</v>
      </c>
      <c r="E11" s="39">
        <f>D11-C11</f>
        <v>274</v>
      </c>
      <c r="F11" s="21">
        <v>60</v>
      </c>
      <c r="G11" s="22">
        <f>E11*F11</f>
        <v>16440</v>
      </c>
    </row>
    <row r="12" spans="1:8" ht="15" customHeight="1" thickBot="1" x14ac:dyDescent="0.25">
      <c r="A12" s="9" t="s">
        <v>68</v>
      </c>
      <c r="B12" s="22">
        <v>29993527</v>
      </c>
      <c r="C12" s="21">
        <v>3345</v>
      </c>
      <c r="D12" s="21">
        <v>3442</v>
      </c>
      <c r="E12" s="39">
        <f>D12-C12</f>
        <v>97</v>
      </c>
      <c r="F12" s="21">
        <v>20</v>
      </c>
      <c r="G12" s="22">
        <f>E12*F12</f>
        <v>1940</v>
      </c>
    </row>
    <row r="13" spans="1:8" ht="18" customHeight="1" thickBot="1" x14ac:dyDescent="0.25">
      <c r="A13" s="82" t="s">
        <v>83</v>
      </c>
      <c r="B13" s="83"/>
      <c r="C13" s="41"/>
      <c r="D13" s="41"/>
      <c r="E13" s="39">
        <f t="shared" ref="E13" si="0">D13-C13</f>
        <v>0</v>
      </c>
      <c r="F13" s="43"/>
      <c r="G13" s="12">
        <f>SUM(G8:G12)</f>
        <v>31140</v>
      </c>
    </row>
    <row r="14" spans="1:8" ht="42.75" customHeight="1" thickBot="1" x14ac:dyDescent="0.25">
      <c r="A14" s="7" t="s">
        <v>8</v>
      </c>
      <c r="B14" s="21">
        <v>29993434</v>
      </c>
      <c r="C14" s="20">
        <v>3381</v>
      </c>
      <c r="D14" s="20">
        <v>3483</v>
      </c>
      <c r="E14" s="39">
        <f t="shared" ref="E14:E18" si="1">D14-C14</f>
        <v>102</v>
      </c>
      <c r="F14" s="21">
        <v>10</v>
      </c>
      <c r="G14" s="22">
        <f t="shared" ref="G14:G18" si="2">E14*F14</f>
        <v>1020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2347</v>
      </c>
      <c r="D15" s="21">
        <v>2424</v>
      </c>
      <c r="E15" s="39">
        <f t="shared" si="1"/>
        <v>77</v>
      </c>
      <c r="F15" s="21">
        <v>15</v>
      </c>
      <c r="G15" s="22">
        <f t="shared" si="2"/>
        <v>1155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1717</v>
      </c>
      <c r="D16" s="21">
        <v>1772</v>
      </c>
      <c r="E16" s="39">
        <f t="shared" si="1"/>
        <v>55</v>
      </c>
      <c r="F16" s="21">
        <v>40</v>
      </c>
      <c r="G16" s="22">
        <f t="shared" si="2"/>
        <v>2200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3223</v>
      </c>
      <c r="D17" s="21">
        <v>3319</v>
      </c>
      <c r="E17" s="39">
        <f t="shared" si="1"/>
        <v>96</v>
      </c>
      <c r="F17" s="21">
        <v>30</v>
      </c>
      <c r="G17" s="22">
        <f t="shared" si="2"/>
        <v>2880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3129</v>
      </c>
      <c r="D18" s="21">
        <v>3226</v>
      </c>
      <c r="E18" s="39">
        <f t="shared" si="1"/>
        <v>97</v>
      </c>
      <c r="F18" s="21">
        <v>20</v>
      </c>
      <c r="G18" s="22">
        <f t="shared" si="2"/>
        <v>1940</v>
      </c>
      <c r="H18" s="10"/>
    </row>
    <row r="19" spans="1:8" ht="18" customHeight="1" thickBot="1" x14ac:dyDescent="0.25">
      <c r="A19" s="118" t="s">
        <v>84</v>
      </c>
      <c r="B19" s="119"/>
      <c r="C19" s="119"/>
      <c r="D19" s="122"/>
      <c r="E19" s="39">
        <f t="shared" ref="E19" si="3">D19-C19</f>
        <v>0</v>
      </c>
      <c r="G19" s="15">
        <f>SUM(G14:G18)</f>
        <v>9195</v>
      </c>
    </row>
    <row r="20" spans="1:8" ht="39" customHeight="1" thickBot="1" x14ac:dyDescent="0.25">
      <c r="A20" s="7" t="s">
        <v>8</v>
      </c>
      <c r="B20" s="21">
        <v>29993452</v>
      </c>
      <c r="C20" s="21">
        <v>6219</v>
      </c>
      <c r="D20" s="21">
        <v>6354</v>
      </c>
      <c r="E20" s="39">
        <f t="shared" ref="E20:E24" si="4">D20-C20</f>
        <v>135</v>
      </c>
      <c r="F20" s="21">
        <v>10</v>
      </c>
      <c r="G20" s="22">
        <f t="shared" ref="G20:G24" si="5">E20*F20</f>
        <v>1350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1783</v>
      </c>
      <c r="D21" s="21">
        <v>1820</v>
      </c>
      <c r="E21" s="39">
        <f t="shared" si="4"/>
        <v>37</v>
      </c>
      <c r="F21" s="22">
        <v>15</v>
      </c>
      <c r="G21" s="22">
        <f t="shared" si="5"/>
        <v>555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4281</v>
      </c>
      <c r="D22" s="20">
        <v>4433</v>
      </c>
      <c r="E22" s="39">
        <f t="shared" si="4"/>
        <v>152</v>
      </c>
      <c r="F22" s="21">
        <v>40</v>
      </c>
      <c r="G22" s="22">
        <f t="shared" si="5"/>
        <v>6080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5475</v>
      </c>
      <c r="D23" s="22">
        <v>5645</v>
      </c>
      <c r="E23" s="39">
        <f t="shared" si="4"/>
        <v>170</v>
      </c>
      <c r="F23" s="21">
        <v>30</v>
      </c>
      <c r="G23" s="22">
        <f t="shared" si="5"/>
        <v>5100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5432</v>
      </c>
      <c r="D24" s="22">
        <v>5577</v>
      </c>
      <c r="E24" s="39">
        <f t="shared" si="4"/>
        <v>145</v>
      </c>
      <c r="F24" s="21">
        <v>20</v>
      </c>
      <c r="G24" s="22">
        <f t="shared" si="5"/>
        <v>2900</v>
      </c>
      <c r="H24" s="10"/>
    </row>
    <row r="25" spans="1:8" ht="13.5" thickBot="1" x14ac:dyDescent="0.25">
      <c r="A25" s="116"/>
      <c r="B25" s="116"/>
      <c r="C25" s="116"/>
      <c r="D25" s="116"/>
      <c r="E25" s="116"/>
      <c r="F25" s="5" t="s">
        <v>16</v>
      </c>
      <c r="G25" s="15">
        <f>SUM(G20:G24)</f>
        <v>15985</v>
      </c>
    </row>
    <row r="26" spans="1:8" ht="13.5" thickBot="1" x14ac:dyDescent="0.25">
      <c r="C26" s="16"/>
      <c r="D26" s="16"/>
      <c r="F26" s="5" t="s">
        <v>17</v>
      </c>
      <c r="G26" s="60">
        <f>G25+G19+G13</f>
        <v>56320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135214</v>
      </c>
      <c r="D29" s="20">
        <v>138266</v>
      </c>
      <c r="E29" s="22">
        <f>D29-C29</f>
        <v>3052</v>
      </c>
      <c r="F29" s="21">
        <v>1</v>
      </c>
      <c r="G29" s="22">
        <f>E29*F29</f>
        <v>3052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111764</v>
      </c>
      <c r="D30" s="20">
        <v>115304</v>
      </c>
      <c r="E30" s="22">
        <f>D30-C30</f>
        <v>3540</v>
      </c>
      <c r="F30" s="21">
        <v>1</v>
      </c>
      <c r="G30" s="22">
        <f>E30*F30</f>
        <v>3540</v>
      </c>
      <c r="H30" s="10"/>
    </row>
    <row r="31" spans="1:8" ht="13.5" thickBot="1" x14ac:dyDescent="0.25">
      <c r="F31" s="5" t="s">
        <v>16</v>
      </c>
      <c r="G31" s="76">
        <f>SUM(G29:G30)</f>
        <v>6592</v>
      </c>
    </row>
    <row r="32" spans="1:8" x14ac:dyDescent="0.2">
      <c r="G32" s="18"/>
    </row>
    <row r="33" spans="1:8" x14ac:dyDescent="0.2">
      <c r="G33" s="18"/>
    </row>
    <row r="34" spans="1:8" x14ac:dyDescent="0.2">
      <c r="A34" s="117"/>
      <c r="B34" s="117"/>
      <c r="C34" s="117"/>
      <c r="D34" s="117"/>
      <c r="E34" s="117"/>
      <c r="F34" s="125"/>
      <c r="G34" s="125"/>
    </row>
    <row r="35" spans="1:8" ht="13.5" thickBot="1" x14ac:dyDescent="0.25">
      <c r="A35" s="1"/>
      <c r="B35" s="2"/>
      <c r="G35" s="2"/>
    </row>
    <row r="36" spans="1:8" ht="12.75" customHeight="1" x14ac:dyDescent="0.2">
      <c r="A36" s="105" t="s">
        <v>0</v>
      </c>
      <c r="B36" s="102" t="s">
        <v>1</v>
      </c>
      <c r="C36" s="112" t="s">
        <v>2</v>
      </c>
      <c r="D36" s="113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0"/>
      <c r="B37" s="103"/>
      <c r="C37" s="114"/>
      <c r="D37" s="115"/>
      <c r="E37" s="103"/>
      <c r="F37" s="103"/>
      <c r="G37" s="103"/>
    </row>
    <row r="38" spans="1:8" ht="13.5" thickBot="1" x14ac:dyDescent="0.25">
      <c r="A38" s="111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0" t="s">
        <v>67</v>
      </c>
      <c r="B39" s="121"/>
      <c r="C39" s="121"/>
      <c r="D39" s="121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1574</v>
      </c>
      <c r="D40" s="20">
        <v>1631</v>
      </c>
      <c r="E40" s="21">
        <f>D40-C40</f>
        <v>57</v>
      </c>
      <c r="F40" s="13">
        <v>30</v>
      </c>
      <c r="G40" s="38">
        <f>E40*F40</f>
        <v>1710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1758</v>
      </c>
      <c r="D41" s="21">
        <v>1814</v>
      </c>
      <c r="E41" s="21">
        <f>D41-C41</f>
        <v>56</v>
      </c>
      <c r="F41" s="21">
        <v>30</v>
      </c>
      <c r="G41" s="22">
        <f>E41*F41</f>
        <v>1680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8175</v>
      </c>
      <c r="D43" s="25">
        <v>8303</v>
      </c>
      <c r="E43" s="21">
        <f>D43-C43</f>
        <v>128</v>
      </c>
      <c r="F43" s="21">
        <v>30</v>
      </c>
      <c r="G43" s="22">
        <f>E43*F43</f>
        <v>3840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5171</v>
      </c>
      <c r="D44" s="40">
        <v>5745</v>
      </c>
      <c r="E44" s="21">
        <f>D44-C44</f>
        <v>574</v>
      </c>
      <c r="F44" s="21">
        <v>30</v>
      </c>
      <c r="G44" s="22">
        <f>E44*F44</f>
        <v>17220</v>
      </c>
      <c r="H44" s="10"/>
    </row>
    <row r="45" spans="1:8" ht="16.5" customHeight="1" thickBot="1" x14ac:dyDescent="0.25">
      <c r="A45" s="118" t="s">
        <v>23</v>
      </c>
      <c r="B45" s="119"/>
      <c r="C45" s="99"/>
      <c r="D45" s="42"/>
      <c r="E45" s="37"/>
      <c r="F45" s="5" t="s">
        <v>16</v>
      </c>
      <c r="G45" s="92">
        <f>SUM(G40:G44)</f>
        <v>24450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8329</v>
      </c>
      <c r="D46" s="22">
        <v>8566</v>
      </c>
      <c r="E46" s="22">
        <f t="shared" ref="E46:E50" si="6">D46-C46</f>
        <v>237</v>
      </c>
      <c r="F46" s="21">
        <v>15</v>
      </c>
      <c r="G46" s="22">
        <f t="shared" ref="G46:G50" si="7">E46*F46</f>
        <v>3555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1191</v>
      </c>
      <c r="D47" s="21">
        <v>1218</v>
      </c>
      <c r="E47" s="22">
        <f t="shared" si="6"/>
        <v>27</v>
      </c>
      <c r="F47" s="21">
        <v>60</v>
      </c>
      <c r="G47" s="22">
        <f t="shared" si="7"/>
        <v>1620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12005</v>
      </c>
      <c r="D48" s="20">
        <v>12420</v>
      </c>
      <c r="E48" s="22">
        <f t="shared" si="6"/>
        <v>415</v>
      </c>
      <c r="F48" s="21">
        <v>60</v>
      </c>
      <c r="G48" s="22">
        <f t="shared" si="7"/>
        <v>24900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9823</v>
      </c>
      <c r="D49" s="22">
        <v>10167</v>
      </c>
      <c r="E49" s="22">
        <f t="shared" si="6"/>
        <v>344</v>
      </c>
      <c r="F49" s="21">
        <v>80</v>
      </c>
      <c r="G49" s="22">
        <f t="shared" si="7"/>
        <v>27520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5102</v>
      </c>
      <c r="D50" s="22">
        <v>5175</v>
      </c>
      <c r="E50" s="22">
        <f t="shared" si="6"/>
        <v>73</v>
      </c>
      <c r="F50" s="21">
        <v>40</v>
      </c>
      <c r="G50" s="22">
        <f t="shared" si="7"/>
        <v>2920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60515</v>
      </c>
    </row>
    <row r="53" spans="1:8" x14ac:dyDescent="0.2">
      <c r="A53" s="105" t="s">
        <v>0</v>
      </c>
      <c r="B53" s="102" t="s">
        <v>1</v>
      </c>
      <c r="C53" s="112" t="s">
        <v>2</v>
      </c>
      <c r="D53" s="113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0"/>
      <c r="B54" s="103"/>
      <c r="C54" s="114"/>
      <c r="D54" s="115"/>
      <c r="E54" s="103"/>
      <c r="F54" s="103"/>
      <c r="G54" s="103"/>
    </row>
    <row r="55" spans="1:8" ht="13.5" thickBot="1" x14ac:dyDescent="0.25">
      <c r="A55" s="111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30" t="s">
        <v>86</v>
      </c>
      <c r="B56" s="13" t="s">
        <v>73</v>
      </c>
      <c r="C56" s="20">
        <v>5619</v>
      </c>
      <c r="D56" s="20">
        <v>5734</v>
      </c>
      <c r="E56" s="21">
        <f t="shared" ref="E56:E58" si="8">D56-C56</f>
        <v>115</v>
      </c>
      <c r="F56" s="20">
        <v>40</v>
      </c>
      <c r="G56" s="22">
        <f t="shared" ref="G56:G58" si="9">E56*F56</f>
        <v>4600</v>
      </c>
      <c r="H56" s="10"/>
    </row>
    <row r="57" spans="1:8" ht="15" customHeight="1" thickBot="1" x14ac:dyDescent="0.25">
      <c r="A57" s="13"/>
      <c r="B57" s="13" t="s">
        <v>74</v>
      </c>
      <c r="C57" s="20">
        <v>3527</v>
      </c>
      <c r="D57" s="20">
        <v>3614</v>
      </c>
      <c r="E57" s="21">
        <f t="shared" si="8"/>
        <v>87</v>
      </c>
      <c r="F57" s="20">
        <v>20</v>
      </c>
      <c r="G57" s="22">
        <f t="shared" si="9"/>
        <v>1740</v>
      </c>
      <c r="H57" s="10"/>
    </row>
    <row r="58" spans="1:8" ht="15" customHeight="1" thickBot="1" x14ac:dyDescent="0.25">
      <c r="A58" s="13"/>
      <c r="B58" s="13" t="s">
        <v>75</v>
      </c>
      <c r="C58" s="20">
        <v>730</v>
      </c>
      <c r="D58" s="20">
        <v>754</v>
      </c>
      <c r="E58" s="21">
        <f t="shared" si="8"/>
        <v>24</v>
      </c>
      <c r="F58" s="20">
        <v>80</v>
      </c>
      <c r="G58" s="22">
        <f t="shared" si="9"/>
        <v>1920</v>
      </c>
      <c r="H58" s="10"/>
    </row>
    <row r="59" spans="1:8" ht="15" customHeight="1" thickBot="1" x14ac:dyDescent="0.25">
      <c r="A59" s="123" t="s">
        <v>81</v>
      </c>
      <c r="B59" s="78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4"/>
      <c r="B60" s="80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8260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156137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16292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93560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8260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38025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E20" sqref="E20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88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8260</v>
      </c>
      <c r="D7" s="51">
        <v>3.89</v>
      </c>
      <c r="E7" s="61">
        <f>C7*D7</f>
        <v>32131.4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3.89</v>
      </c>
      <c r="E8" s="61">
        <f>C8*D8</f>
        <v>12425.750756000001</v>
      </c>
    </row>
    <row r="9" spans="1:7" ht="15.75" x14ac:dyDescent="0.25">
      <c r="A9" s="56">
        <v>3</v>
      </c>
      <c r="B9" s="56" t="s">
        <v>36</v>
      </c>
      <c r="C9" s="57">
        <v>2</v>
      </c>
      <c r="D9" s="58">
        <v>26.99</v>
      </c>
      <c r="E9" s="61">
        <f>C9*D9</f>
        <v>53.98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2</v>
      </c>
      <c r="D11" s="58">
        <v>32.42</v>
      </c>
      <c r="E11" s="61">
        <f>C11*D11</f>
        <v>64.84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148.83371211612905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89</v>
      </c>
      <c r="B1" s="96"/>
      <c r="C1" s="96"/>
      <c r="D1" s="96"/>
      <c r="E1" s="96"/>
      <c r="F1" s="96"/>
      <c r="G1" s="96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26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94389.78</v>
      </c>
      <c r="E5" s="98">
        <v>603.80999999999995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E7*0.051</f>
        <v>75.341789999999989</v>
      </c>
      <c r="F6" s="75">
        <f>F7*0.051</f>
        <v>27.57621</v>
      </c>
      <c r="G6" s="94">
        <f>G7*0.051</f>
        <v>2.0196000000000001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f>2018-F7</f>
        <v>1477.29</v>
      </c>
      <c r="F7" s="67">
        <f>139*3.89</f>
        <v>540.71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92797</v>
      </c>
      <c r="E8" s="68">
        <v>2085.4</v>
      </c>
      <c r="F8" s="67">
        <f>139*7.35</f>
        <v>1021.65</v>
      </c>
      <c r="G8" s="68">
        <v>39.6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f>E7+E8</f>
        <v>3562.69</v>
      </c>
      <c r="F9" s="75">
        <f>F7+F8</f>
        <v>1562.3600000000001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109136</v>
      </c>
      <c r="F10" s="86">
        <v>2974</v>
      </c>
      <c r="G10" s="90">
        <v>22505</v>
      </c>
    </row>
    <row r="11" spans="1:8" ht="15" customHeight="1" x14ac:dyDescent="0.2">
      <c r="E11" s="128"/>
      <c r="F11" s="129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2020-02-28T05:53:32Z</cp:lastPrinted>
  <dcterms:created xsi:type="dcterms:W3CDTF">2010-02-17T17:09:47Z</dcterms:created>
  <dcterms:modified xsi:type="dcterms:W3CDTF">2020-04-30T17:10:26Z</dcterms:modified>
</cp:coreProperties>
</file>